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7220" windowHeight="7170" activeTab="1"/>
  </bookViews>
  <sheets>
    <sheet name="Determ. avanzo amministrazione" sheetId="1" r:id="rId1"/>
    <sheet name="Risultato gestione corrente" sheetId="2" r:id="rId2"/>
  </sheets>
  <definedNames/>
  <calcPr fullCalcOnLoad="1"/>
</workbook>
</file>

<file path=xl/sharedStrings.xml><?xml version="1.0" encoding="utf-8"?>
<sst xmlns="http://schemas.openxmlformats.org/spreadsheetml/2006/main" count="63" uniqueCount="51">
  <si>
    <t>RISCOSSIONI</t>
  </si>
  <si>
    <t>PAGAMENTI</t>
  </si>
  <si>
    <t>RESIDUI ATTIVI</t>
  </si>
  <si>
    <t>RESIDUI PASSIVI</t>
  </si>
  <si>
    <t>IN C/ COMPETENZA</t>
  </si>
  <si>
    <t>IN C/ RESIDUI</t>
  </si>
  <si>
    <t>DELL'ESERCIZIO</t>
  </si>
  <si>
    <t>DEGLI ESERCIZI PRECEDENTI</t>
  </si>
  <si>
    <t>TITOLO I</t>
  </si>
  <si>
    <t>TITOLO II</t>
  </si>
  <si>
    <t>TITOLO III</t>
  </si>
  <si>
    <t>PARTE ACCANTONATA</t>
  </si>
  <si>
    <t>FONDO CREDITI DI DUBBIA E DIFFICILE ESAZIONE</t>
  </si>
  <si>
    <t>FONDO ACCANTONAMENTO CONTENZIOSO</t>
  </si>
  <si>
    <t>FONDO ACCANTONAMENTO SPESE LEGALI</t>
  </si>
  <si>
    <t>FONDO ACCANTONAMENTO INDENNITA' FINE MANDATO</t>
  </si>
  <si>
    <t>TOTALE PARTE ACCANTONATA</t>
  </si>
  <si>
    <t>PARTE VINCOLATA</t>
  </si>
  <si>
    <t>VINCOLI DERIVANTI DA LEGGI E PRINCIPI CONTABILI</t>
  </si>
  <si>
    <t>VINCOLI DERIVANTI DA TRASFERIMENTI (BORSE DI STUDIO)</t>
  </si>
  <si>
    <t>VINCOLI DERIVANTI DA CONTRAZIONI DI MUTUO</t>
  </si>
  <si>
    <t>VINCOLI FORMALMENTE ATTRIBUITI DALL'ENTE</t>
  </si>
  <si>
    <t>ALTRI VINCOLI DA SPECIFICARE</t>
  </si>
  <si>
    <t>TOTALE PARTE VINCOLATA</t>
  </si>
  <si>
    <t>TOTALE PARTE DESTINATA AGLI INVESTIMENTI</t>
  </si>
  <si>
    <t>FONDO PLURIENNALE VINCOLATO PER SPESE CORRENTI</t>
  </si>
  <si>
    <t>FONDO PLURIENNALE VINCOLATO PER SPESE CONTO CAPITALE</t>
  </si>
  <si>
    <t>TITOLO  I</t>
  </si>
  <si>
    <t>SPESA</t>
  </si>
  <si>
    <t>FPV CAPITALE</t>
  </si>
  <si>
    <t>AVANZO APPLICATO</t>
  </si>
  <si>
    <t xml:space="preserve">ENTRATA </t>
  </si>
  <si>
    <t>ACCERTAMENTI</t>
  </si>
  <si>
    <t>IMPEGNI</t>
  </si>
  <si>
    <t>TOTALE GESTIONE CORRENTE</t>
  </si>
  <si>
    <t>TOTALE GESTIONE CAPITALE</t>
  </si>
  <si>
    <t>RISULTATO DELLA GESTIONE DI COMPETENZA CONTO CAPITALE</t>
  </si>
  <si>
    <t>TOTALE GESTIONE DI COMPETENZA</t>
  </si>
  <si>
    <t>FPV SPESE CORRENTI</t>
  </si>
  <si>
    <t>AVANZO/DISAVANZO GESTIONE CAPITALE</t>
  </si>
  <si>
    <t>AVANZO AMMINISTRAZIONE ALLA FINE DELL'ESERCIZIO 2015 AL LORDO DEL FONDO PLURIENNALE VINCOLATO</t>
  </si>
  <si>
    <t>DISAVANZO AL 31.12.2015</t>
  </si>
  <si>
    <t>DISAVANZO 2015</t>
  </si>
  <si>
    <t>CONSISTENZA DI CASSA ALL'INIZIO DELL'ESERCIZIO 2015</t>
  </si>
  <si>
    <t>CONSISTENZA DI CASSA ALLA FINE DELL'ESERCIZIO 2015</t>
  </si>
  <si>
    <t xml:space="preserve"> </t>
  </si>
  <si>
    <t>EQUILIBRI DI BILANCIO - ANNO 2015</t>
  </si>
  <si>
    <t>AVANZO GESTIONE CORRENTE</t>
  </si>
  <si>
    <t>FPV TITOLO I</t>
  </si>
  <si>
    <t>RISULTATO DELLA GESTIONE DI COMPETENZA CORRENTE</t>
  </si>
  <si>
    <t>C/TERZI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</si>
</sst>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44" fontId="1" fillId="0" borderId="0" applyFont="0" applyFill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44" fontId="1" fillId="0" borderId="0" xfId="60" applyFont="1" applyAlignment="1">
      <alignment horizontal="left" vertical="center"/>
    </xf>
    <xf numFmtId="44" fontId="1" fillId="0" borderId="10" xfId="60" applyFont="1" applyBorder="1" applyAlignment="1">
      <alignment horizontal="left" vertical="center"/>
    </xf>
    <xf numFmtId="44" fontId="1" fillId="0" borderId="11" xfId="60" applyFont="1" applyBorder="1" applyAlignment="1">
      <alignment horizontal="left" vertical="center"/>
    </xf>
    <xf numFmtId="44" fontId="1" fillId="0" borderId="0" xfId="60" applyFont="1" applyBorder="1" applyAlignment="1">
      <alignment horizontal="left" vertical="center"/>
    </xf>
    <xf numFmtId="44" fontId="2" fillId="0" borderId="12" xfId="6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44" fontId="0" fillId="0" borderId="0" xfId="0" applyNumberFormat="1" applyAlignment="1">
      <alignment horizontal="left" vertical="center"/>
    </xf>
    <xf numFmtId="44" fontId="1" fillId="0" borderId="0" xfId="42" applyFont="1" applyAlignment="1">
      <alignment horizontal="left" vertical="center"/>
    </xf>
    <xf numFmtId="4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4" fontId="2" fillId="0" borderId="0" xfId="60" applyFont="1" applyBorder="1" applyAlignment="1">
      <alignment horizontal="left" vertical="center"/>
    </xf>
    <xf numFmtId="44" fontId="2" fillId="0" borderId="12" xfId="60" applyFont="1" applyBorder="1" applyAlignment="1">
      <alignment horizontal="left" vertical="center"/>
    </xf>
    <xf numFmtId="0" fontId="2" fillId="32" borderId="13" xfId="0" applyFont="1" applyFill="1" applyBorder="1" applyAlignment="1">
      <alignment horizontal="left" vertical="center"/>
    </xf>
    <xf numFmtId="44" fontId="2" fillId="32" borderId="13" xfId="60" applyFont="1" applyFill="1" applyBorder="1" applyAlignment="1">
      <alignment horizontal="left" vertical="center"/>
    </xf>
    <xf numFmtId="44" fontId="2" fillId="32" borderId="14" xfId="60" applyFont="1" applyFill="1" applyBorder="1" applyAlignment="1">
      <alignment horizontal="left" vertical="center"/>
    </xf>
    <xf numFmtId="44" fontId="2" fillId="0" borderId="15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4" fontId="0" fillId="0" borderId="0" xfId="42" applyFont="1" applyBorder="1" applyAlignment="1">
      <alignment horizontal="left" vertical="center"/>
    </xf>
    <xf numFmtId="44" fontId="0" fillId="0" borderId="0" xfId="0" applyNumberForma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44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44" fontId="0" fillId="0" borderId="0" xfId="60" applyFont="1" applyBorder="1" applyAlignment="1">
      <alignment horizontal="left" vertical="center"/>
    </xf>
    <xf numFmtId="44" fontId="0" fillId="0" borderId="0" xfId="60" applyFont="1" applyBorder="1" applyAlignment="1">
      <alignment horizontal="left" vertical="center"/>
    </xf>
    <xf numFmtId="44" fontId="0" fillId="0" borderId="19" xfId="42" applyFont="1" applyBorder="1" applyAlignment="1">
      <alignment horizontal="left" vertical="center"/>
    </xf>
    <xf numFmtId="44" fontId="1" fillId="0" borderId="18" xfId="60" applyFont="1" applyBorder="1" applyAlignment="1">
      <alignment horizontal="left" vertical="center"/>
    </xf>
    <xf numFmtId="44" fontId="0" fillId="0" borderId="18" xfId="0" applyNumberFormat="1" applyBorder="1" applyAlignment="1">
      <alignment horizontal="left" vertical="center"/>
    </xf>
    <xf numFmtId="44" fontId="0" fillId="0" borderId="10" xfId="42" applyFont="1" applyBorder="1" applyAlignment="1">
      <alignment horizontal="left" vertical="center"/>
    </xf>
    <xf numFmtId="44" fontId="0" fillId="0" borderId="18" xfId="42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4" fontId="2" fillId="0" borderId="14" xfId="60" applyFont="1" applyBorder="1" applyAlignment="1">
      <alignment horizontal="left" vertical="center"/>
    </xf>
    <xf numFmtId="44" fontId="1" fillId="0" borderId="20" xfId="60" applyFont="1" applyBorder="1" applyAlignment="1">
      <alignment horizontal="left" vertical="center"/>
    </xf>
    <xf numFmtId="44" fontId="0" fillId="0" borderId="11" xfId="42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44" fontId="31" fillId="0" borderId="13" xfId="0" applyNumberFormat="1" applyFont="1" applyBorder="1" applyAlignment="1">
      <alignment horizontal="left" vertical="center"/>
    </xf>
    <xf numFmtId="44" fontId="2" fillId="33" borderId="13" xfId="0" applyNumberFormat="1" applyFont="1" applyFill="1" applyBorder="1" applyAlignment="1">
      <alignment horizontal="left" vertical="center"/>
    </xf>
    <xf numFmtId="44" fontId="2" fillId="33" borderId="12" xfId="0" applyNumberFormat="1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44" fontId="1" fillId="0" borderId="11" xfId="60" applyFont="1" applyBorder="1" applyAlignment="1">
      <alignment horizontal="center" vertical="center" wrapText="1"/>
    </xf>
    <xf numFmtId="44" fontId="1" fillId="0" borderId="0" xfId="60" applyFont="1" applyBorder="1" applyAlignment="1">
      <alignment horizontal="center" vertical="center" wrapText="1"/>
    </xf>
    <xf numFmtId="44" fontId="1" fillId="0" borderId="11" xfId="6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44" fontId="31" fillId="0" borderId="0" xfId="42" applyFont="1" applyFill="1" applyBorder="1" applyAlignment="1">
      <alignment horizontal="center" vertical="center"/>
    </xf>
    <xf numFmtId="44" fontId="2" fillId="32" borderId="20" xfId="60" applyFont="1" applyFill="1" applyBorder="1" applyAlignment="1">
      <alignment horizontal="left" vertical="center"/>
    </xf>
    <xf numFmtId="44" fontId="2" fillId="0" borderId="11" xfId="6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4" fontId="1" fillId="0" borderId="11" xfId="6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4" fontId="2" fillId="0" borderId="12" xfId="0" applyNumberFormat="1" applyFont="1" applyBorder="1" applyAlignment="1">
      <alignment horizontal="left" vertical="center"/>
    </xf>
    <xf numFmtId="44" fontId="1" fillId="0" borderId="0" xfId="6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4" fontId="1" fillId="0" borderId="10" xfId="60" applyFont="1" applyBorder="1" applyAlignment="1">
      <alignment horizontal="center" vertical="center" wrapText="1"/>
    </xf>
    <xf numFmtId="44" fontId="0" fillId="0" borderId="20" xfId="0" applyNumberFormat="1" applyBorder="1" applyAlignment="1">
      <alignment horizontal="left" vertical="center"/>
    </xf>
    <xf numFmtId="44" fontId="0" fillId="0" borderId="10" xfId="6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0" fontId="0" fillId="0" borderId="1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32" borderId="15" xfId="0" applyFont="1" applyFill="1" applyBorder="1" applyAlignment="1">
      <alignment horizontal="right" vertical="center"/>
    </xf>
    <xf numFmtId="0" fontId="2" fillId="32" borderId="13" xfId="0" applyFont="1" applyFill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7">
      <selection activeCell="D17" sqref="D17"/>
    </sheetView>
  </sheetViews>
  <sheetFormatPr defaultColWidth="8.8515625" defaultRowHeight="21.75" customHeight="1"/>
  <cols>
    <col min="1" max="1" width="29.57421875" style="1" customWidth="1"/>
    <col min="2" max="2" width="25.57421875" style="1" bestFit="1" customWidth="1"/>
    <col min="3" max="3" width="16.8515625" style="2" customWidth="1"/>
    <col min="4" max="4" width="18.421875" style="2" customWidth="1"/>
    <col min="5" max="5" width="14.7109375" style="1" bestFit="1" customWidth="1"/>
    <col min="6" max="6" width="14.421875" style="1" bestFit="1" customWidth="1"/>
    <col min="7" max="8" width="15.57421875" style="1" bestFit="1" customWidth="1"/>
    <col min="9" max="16384" width="8.8515625" style="1" customWidth="1"/>
  </cols>
  <sheetData>
    <row r="1" spans="1:4" ht="21.75" customHeight="1">
      <c r="A1" s="80" t="s">
        <v>43</v>
      </c>
      <c r="B1" s="81"/>
      <c r="C1" s="60"/>
      <c r="D1" s="6">
        <v>6155311.71</v>
      </c>
    </row>
    <row r="2" spans="1:4" ht="17.25" customHeight="1">
      <c r="A2" s="78"/>
      <c r="B2" s="78"/>
      <c r="C2" s="79"/>
      <c r="D2" s="4"/>
    </row>
    <row r="3" spans="1:4" ht="21.75" customHeight="1">
      <c r="A3" s="76" t="s">
        <v>0</v>
      </c>
      <c r="B3" s="1" t="s">
        <v>4</v>
      </c>
      <c r="C3" s="2">
        <v>1642424.37</v>
      </c>
      <c r="D3" s="4"/>
    </row>
    <row r="4" spans="1:4" ht="21.75" customHeight="1">
      <c r="A4" s="76"/>
      <c r="B4" s="1" t="s">
        <v>5</v>
      </c>
      <c r="C4" s="2">
        <v>1155424.91</v>
      </c>
      <c r="D4" s="4">
        <f>SUM(C3:C4)</f>
        <v>2797849.2800000003</v>
      </c>
    </row>
    <row r="5" spans="1:4" ht="21.75" customHeight="1">
      <c r="A5" s="76" t="s">
        <v>1</v>
      </c>
      <c r="B5" s="1" t="s">
        <v>4</v>
      </c>
      <c r="C5" s="2">
        <v>1187848.21</v>
      </c>
      <c r="D5" s="4"/>
    </row>
    <row r="6" spans="1:4" ht="21.75" customHeight="1">
      <c r="A6" s="76"/>
      <c r="B6" s="1" t="s">
        <v>5</v>
      </c>
      <c r="C6" s="2">
        <v>2349110.49</v>
      </c>
      <c r="D6" s="4">
        <f>SUM(C5:C6)</f>
        <v>3536958.7</v>
      </c>
    </row>
    <row r="7" spans="1:4" ht="21.75" customHeight="1">
      <c r="A7" s="78"/>
      <c r="B7" s="78"/>
      <c r="C7" s="79"/>
      <c r="D7" s="4"/>
    </row>
    <row r="8" spans="1:7" ht="21.75" customHeight="1">
      <c r="A8" s="80" t="s">
        <v>44</v>
      </c>
      <c r="B8" s="81"/>
      <c r="C8" s="82"/>
      <c r="D8" s="6">
        <f>D1+D4-D6</f>
        <v>5416202.29</v>
      </c>
      <c r="G8" s="9"/>
    </row>
    <row r="9" spans="1:8" ht="21.75" customHeight="1">
      <c r="A9" s="78"/>
      <c r="B9" s="78"/>
      <c r="C9" s="78"/>
      <c r="D9" s="7"/>
      <c r="G9" s="9"/>
      <c r="H9" s="9"/>
    </row>
    <row r="10" spans="1:8" ht="21.75" customHeight="1">
      <c r="A10" s="76" t="s">
        <v>2</v>
      </c>
      <c r="B10" s="1" t="s">
        <v>7</v>
      </c>
      <c r="C10" s="5">
        <v>35638.21</v>
      </c>
      <c r="D10" s="4"/>
      <c r="G10" s="9"/>
      <c r="H10" s="9"/>
    </row>
    <row r="11" spans="1:8" ht="21.75" customHeight="1">
      <c r="A11" s="76"/>
      <c r="B11" s="1" t="s">
        <v>6</v>
      </c>
      <c r="C11" s="5">
        <v>1958357.54</v>
      </c>
      <c r="D11" s="4">
        <f>SUM(C10:C11)</f>
        <v>1993995.75</v>
      </c>
      <c r="G11" s="10"/>
      <c r="H11" s="9"/>
    </row>
    <row r="12" spans="1:4" ht="21.75" customHeight="1">
      <c r="A12" s="76" t="s">
        <v>3</v>
      </c>
      <c r="B12" s="1" t="s">
        <v>7</v>
      </c>
      <c r="C12" s="5">
        <v>44818.38</v>
      </c>
      <c r="D12" s="4"/>
    </row>
    <row r="13" spans="1:4" ht="21.75" customHeight="1">
      <c r="A13" s="76"/>
      <c r="B13" s="1" t="s">
        <v>6</v>
      </c>
      <c r="C13" s="5">
        <v>1388535.07</v>
      </c>
      <c r="D13" s="4">
        <f>SUM(C12:C13)</f>
        <v>1433353.45</v>
      </c>
    </row>
    <row r="14" spans="3:4" ht="21.75" customHeight="1">
      <c r="C14" s="5"/>
      <c r="D14" s="4"/>
    </row>
    <row r="15" spans="1:7" ht="38.25" customHeight="1">
      <c r="A15" s="84" t="s">
        <v>40</v>
      </c>
      <c r="B15" s="85"/>
      <c r="C15" s="86"/>
      <c r="D15" s="6">
        <f>D8+D11-D13</f>
        <v>5976844.59</v>
      </c>
      <c r="G15" s="2"/>
    </row>
    <row r="16" spans="1:7" ht="21.75" customHeight="1">
      <c r="A16" s="76" t="s">
        <v>25</v>
      </c>
      <c r="B16" s="76"/>
      <c r="C16" s="83"/>
      <c r="D16" s="13">
        <f>12202.8+127382.48+656455.63+14000+359414.53</f>
        <v>1169455.44</v>
      </c>
      <c r="G16" s="2"/>
    </row>
    <row r="17" spans="1:7" ht="21.75" customHeight="1">
      <c r="A17" s="76" t="s">
        <v>26</v>
      </c>
      <c r="B17" s="76"/>
      <c r="C17" s="83"/>
      <c r="D17" s="13">
        <f>3047594.94+350724.55+1219641.16+190102.47</f>
        <v>4808063.119999999</v>
      </c>
      <c r="E17" s="8">
        <f>SUM(D16:D17)</f>
        <v>5977518.559999999</v>
      </c>
      <c r="G17" s="2"/>
    </row>
    <row r="18" ht="15" customHeight="1">
      <c r="G18" s="8"/>
    </row>
    <row r="19" spans="1:7" ht="21.75" customHeight="1">
      <c r="A19" s="45" t="s">
        <v>41</v>
      </c>
      <c r="B19" s="15"/>
      <c r="C19" s="16"/>
      <c r="D19" s="17">
        <f>D15-D16-D17</f>
        <v>-673.9699999988079</v>
      </c>
      <c r="G19" s="8"/>
    </row>
    <row r="20" ht="12.75" customHeight="1">
      <c r="G20" s="8"/>
    </row>
    <row r="21" spans="1:4" ht="21.75" customHeight="1">
      <c r="A21" s="12" t="s">
        <v>11</v>
      </c>
      <c r="D21" s="3"/>
    </row>
    <row r="22" spans="1:4" ht="21.75" customHeight="1">
      <c r="A22" s="76" t="s">
        <v>12</v>
      </c>
      <c r="B22" s="76"/>
      <c r="D22" s="4"/>
    </row>
    <row r="23" spans="1:4" ht="21.75" customHeight="1">
      <c r="A23" s="76" t="s">
        <v>13</v>
      </c>
      <c r="B23" s="76"/>
      <c r="D23" s="4"/>
    </row>
    <row r="24" spans="1:4" ht="21.75" customHeight="1">
      <c r="A24" s="76" t="s">
        <v>14</v>
      </c>
      <c r="B24" s="76"/>
      <c r="D24" s="62" t="s">
        <v>45</v>
      </c>
    </row>
    <row r="25" spans="1:4" ht="21.75" customHeight="1">
      <c r="A25" s="76" t="s">
        <v>15</v>
      </c>
      <c r="B25" s="76"/>
      <c r="D25" s="41"/>
    </row>
    <row r="26" spans="1:4" ht="21.75" customHeight="1">
      <c r="A26" s="77" t="s">
        <v>16</v>
      </c>
      <c r="B26" s="77"/>
      <c r="D26" s="14">
        <f>SUM(C22:C23)</f>
        <v>0</v>
      </c>
    </row>
    <row r="27" spans="1:4" ht="21.75" customHeight="1">
      <c r="A27" s="12" t="s">
        <v>17</v>
      </c>
      <c r="D27" s="3"/>
    </row>
    <row r="28" spans="1:4" ht="21.75" customHeight="1">
      <c r="A28" s="76" t="s">
        <v>18</v>
      </c>
      <c r="B28" s="76"/>
      <c r="D28" s="4"/>
    </row>
    <row r="29" spans="1:4" ht="21.75" customHeight="1">
      <c r="A29" s="76" t="s">
        <v>19</v>
      </c>
      <c r="B29" s="76"/>
      <c r="C29" s="5"/>
      <c r="D29" s="4"/>
    </row>
    <row r="30" spans="1:4" ht="21.75" customHeight="1">
      <c r="A30" s="76" t="s">
        <v>20</v>
      </c>
      <c r="B30" s="76"/>
      <c r="D30" s="4"/>
    </row>
    <row r="31" spans="1:4" ht="21.75" customHeight="1">
      <c r="A31" s="76" t="s">
        <v>21</v>
      </c>
      <c r="B31" s="76"/>
      <c r="D31" s="4"/>
    </row>
    <row r="32" spans="1:4" ht="21.75" customHeight="1">
      <c r="A32" s="76" t="s">
        <v>22</v>
      </c>
      <c r="B32" s="76"/>
      <c r="D32" s="4"/>
    </row>
    <row r="33" spans="1:4" ht="21.75" customHeight="1">
      <c r="A33" s="77" t="s">
        <v>23</v>
      </c>
      <c r="B33" s="77"/>
      <c r="D33" s="14">
        <f>C29</f>
        <v>0</v>
      </c>
    </row>
    <row r="34" spans="1:4" ht="20.25" customHeight="1">
      <c r="A34" s="11"/>
      <c r="B34" s="11"/>
      <c r="D34" s="4"/>
    </row>
    <row r="35" spans="1:5" ht="21.75" customHeight="1">
      <c r="A35" s="89" t="s">
        <v>24</v>
      </c>
      <c r="B35" s="89"/>
      <c r="D35" s="59"/>
      <c r="E35" s="8"/>
    </row>
    <row r="36" ht="15" customHeight="1">
      <c r="D36" s="41"/>
    </row>
    <row r="37" spans="1:6" ht="21.75" customHeight="1">
      <c r="A37" s="87" t="s">
        <v>42</v>
      </c>
      <c r="B37" s="88"/>
      <c r="C37" s="16"/>
      <c r="D37" s="58">
        <f>D19-D26-D33-D35</f>
        <v>-673.9699999988079</v>
      </c>
      <c r="F37" s="8"/>
    </row>
  </sheetData>
  <sheetProtection/>
  <mergeCells count="25">
    <mergeCell ref="A28:B28"/>
    <mergeCell ref="A29:B29"/>
    <mergeCell ref="A31:B31"/>
    <mergeCell ref="A37:B37"/>
    <mergeCell ref="A32:B32"/>
    <mergeCell ref="A33:B33"/>
    <mergeCell ref="A35:B35"/>
    <mergeCell ref="A30:B30"/>
    <mergeCell ref="A22:B22"/>
    <mergeCell ref="A23:B23"/>
    <mergeCell ref="A16:C16"/>
    <mergeCell ref="A17:C17"/>
    <mergeCell ref="A24:B24"/>
    <mergeCell ref="A1:B1"/>
    <mergeCell ref="A15:C15"/>
    <mergeCell ref="A25:B25"/>
    <mergeCell ref="A26:B26"/>
    <mergeCell ref="A2:C2"/>
    <mergeCell ref="A3:A4"/>
    <mergeCell ref="A5:A6"/>
    <mergeCell ref="A10:A11"/>
    <mergeCell ref="A7:C7"/>
    <mergeCell ref="A12:A13"/>
    <mergeCell ref="A8:C8"/>
    <mergeCell ref="A9:C9"/>
  </mergeCells>
  <printOptions gridLines="1" horizontalCentered="1"/>
  <pageMargins left="0.7086614173228347" right="0.7086614173228347" top="1.3385826771653544" bottom="1.3385826771653544" header="0.4724409448818898" footer="0.1968503937007874"/>
  <pageSetup fitToHeight="1" fitToWidth="1" orientation="portrait" paperSize="9" scale="80" r:id="rId1"/>
  <headerFooter>
    <oddHeader>&amp;LREGIONE SICILIANA - ERSU - UNIVERSITA' DEGLI STUDI ENNA
&amp;C
SITUAZIONE AMMINISTRATIVA AL 31.12.2015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G26" sqref="G26"/>
    </sheetView>
  </sheetViews>
  <sheetFormatPr defaultColWidth="32.8515625" defaultRowHeight="27" customHeight="1"/>
  <cols>
    <col min="1" max="1" width="26.421875" style="26" customWidth="1"/>
    <col min="2" max="2" width="19.7109375" style="26" customWidth="1"/>
    <col min="3" max="3" width="24.140625" style="26" customWidth="1"/>
    <col min="4" max="4" width="15.421875" style="26" bestFit="1" customWidth="1"/>
    <col min="5" max="5" width="15.7109375" style="20" bestFit="1" customWidth="1"/>
    <col min="6" max="6" width="15.7109375" style="26" bestFit="1" customWidth="1"/>
    <col min="7" max="16384" width="32.8515625" style="26" customWidth="1"/>
  </cols>
  <sheetData>
    <row r="1" spans="1:7" ht="27" customHeight="1">
      <c r="A1" s="94" t="s">
        <v>46</v>
      </c>
      <c r="B1" s="95"/>
      <c r="C1" s="95"/>
      <c r="D1" s="95"/>
      <c r="E1" s="95"/>
      <c r="F1" s="95"/>
      <c r="G1" s="96"/>
    </row>
    <row r="2" spans="1:7" ht="27" customHeight="1">
      <c r="A2" s="19"/>
      <c r="G2" s="28"/>
    </row>
    <row r="3" spans="1:7" s="61" customFormat="1" ht="27" customHeight="1">
      <c r="A3" s="94" t="s">
        <v>49</v>
      </c>
      <c r="B3" s="95"/>
      <c r="C3" s="95"/>
      <c r="D3" s="95"/>
      <c r="E3" s="95"/>
      <c r="F3" s="95"/>
      <c r="G3" s="96"/>
    </row>
    <row r="4" spans="1:7" s="61" customFormat="1" ht="27" customHeight="1">
      <c r="A4" s="19"/>
      <c r="E4" s="20"/>
      <c r="G4" s="28"/>
    </row>
    <row r="5" spans="1:7" ht="36.75" customHeight="1">
      <c r="A5" s="90" t="s">
        <v>31</v>
      </c>
      <c r="B5" s="91"/>
      <c r="C5" s="44" t="s">
        <v>32</v>
      </c>
      <c r="D5" s="92" t="s">
        <v>28</v>
      </c>
      <c r="E5" s="93"/>
      <c r="F5" s="22" t="s">
        <v>33</v>
      </c>
      <c r="G5" s="44" t="s">
        <v>47</v>
      </c>
    </row>
    <row r="6" spans="1:9" ht="27" customHeight="1">
      <c r="A6" s="64" t="s">
        <v>38</v>
      </c>
      <c r="B6" s="73">
        <v>5842334.33</v>
      </c>
      <c r="C6" s="73">
        <v>5842334.33</v>
      </c>
      <c r="D6" s="27" t="s">
        <v>8</v>
      </c>
      <c r="E6" s="31">
        <v>6812572.77</v>
      </c>
      <c r="F6" s="34">
        <v>2414737.17</v>
      </c>
      <c r="G6" s="65"/>
      <c r="H6" s="29"/>
      <c r="I6" s="21"/>
    </row>
    <row r="7" spans="1:7" ht="27" customHeight="1">
      <c r="A7" s="19" t="s">
        <v>30</v>
      </c>
      <c r="B7" s="33"/>
      <c r="C7" s="24"/>
      <c r="D7" s="19"/>
      <c r="E7" s="35"/>
      <c r="F7" s="4"/>
      <c r="G7" s="24"/>
    </row>
    <row r="8" spans="1:7" ht="27" customHeight="1">
      <c r="A8" s="19" t="s">
        <v>27</v>
      </c>
      <c r="B8" s="35">
        <v>218982</v>
      </c>
      <c r="C8" s="42"/>
      <c r="D8" s="19"/>
      <c r="E8" s="35"/>
      <c r="F8" s="4"/>
      <c r="G8" s="24"/>
    </row>
    <row r="9" spans="1:7" s="61" customFormat="1" ht="27" customHeight="1">
      <c r="A9" s="19" t="s">
        <v>9</v>
      </c>
      <c r="B9" s="32">
        <v>3524448.93</v>
      </c>
      <c r="C9" s="4">
        <v>3378179.03</v>
      </c>
      <c r="D9" s="19"/>
      <c r="E9" s="35"/>
      <c r="F9" s="4"/>
      <c r="G9" s="24"/>
    </row>
    <row r="10" spans="1:7" s="61" customFormat="1" ht="27" customHeight="1">
      <c r="A10" s="19" t="s">
        <v>10</v>
      </c>
      <c r="B10" s="32">
        <v>77133</v>
      </c>
      <c r="C10" s="4">
        <v>75515.85</v>
      </c>
      <c r="D10" s="19"/>
      <c r="E10" s="35"/>
      <c r="F10" s="4"/>
      <c r="G10" s="24"/>
    </row>
    <row r="11" spans="1:7" s="61" customFormat="1" ht="27" customHeight="1">
      <c r="A11" s="19"/>
      <c r="B11" s="32"/>
      <c r="C11" s="4"/>
      <c r="D11" s="19" t="s">
        <v>48</v>
      </c>
      <c r="E11" s="35"/>
      <c r="F11" s="4">
        <v>1169455.44</v>
      </c>
      <c r="G11" s="24"/>
    </row>
    <row r="12" spans="1:7" ht="35.25" customHeight="1">
      <c r="A12" s="25" t="s">
        <v>34</v>
      </c>
      <c r="B12" s="40">
        <f>SUM(B6:B11)</f>
        <v>9662898.26</v>
      </c>
      <c r="C12" s="6">
        <f>SUM(C6:C11)</f>
        <v>9296029.209999999</v>
      </c>
      <c r="D12" s="18"/>
      <c r="E12" s="40">
        <f>SUM(E6:E10)</f>
        <v>6812572.77</v>
      </c>
      <c r="F12" s="6">
        <f>SUM(F6:F11)</f>
        <v>3584192.61</v>
      </c>
      <c r="G12" s="66">
        <f>C12-F12</f>
        <v>5711836.6</v>
      </c>
    </row>
    <row r="13" spans="2:6" ht="27" customHeight="1">
      <c r="B13" s="5"/>
      <c r="C13" s="5"/>
      <c r="F13" s="5"/>
    </row>
    <row r="14" spans="1:7" ht="27" customHeight="1">
      <c r="A14" s="94" t="s">
        <v>36</v>
      </c>
      <c r="B14" s="95"/>
      <c r="C14" s="95"/>
      <c r="D14" s="95"/>
      <c r="E14" s="95"/>
      <c r="F14" s="95"/>
      <c r="G14" s="96"/>
    </row>
    <row r="15" spans="1:7" s="37" customFormat="1" ht="27" customHeight="1">
      <c r="A15" s="38"/>
      <c r="B15" s="36"/>
      <c r="C15" s="36"/>
      <c r="D15" s="36"/>
      <c r="E15" s="36"/>
      <c r="F15" s="36"/>
      <c r="G15" s="39"/>
    </row>
    <row r="16" spans="1:7" ht="35.25" customHeight="1">
      <c r="A16" s="90" t="s">
        <v>31</v>
      </c>
      <c r="B16" s="97"/>
      <c r="C16" s="22" t="s">
        <v>32</v>
      </c>
      <c r="D16" s="98" t="s">
        <v>28</v>
      </c>
      <c r="E16" s="98"/>
      <c r="F16" s="22" t="s">
        <v>33</v>
      </c>
      <c r="G16" s="22" t="s">
        <v>39</v>
      </c>
    </row>
    <row r="17" spans="1:7" s="43" customFormat="1" ht="27" customHeight="1">
      <c r="A17" s="27" t="s">
        <v>29</v>
      </c>
      <c r="B17" s="63"/>
      <c r="C17" s="71"/>
      <c r="D17" s="67" t="s">
        <v>9</v>
      </c>
      <c r="E17" s="54">
        <v>6949604.81</v>
      </c>
      <c r="F17" s="53">
        <v>14568.94</v>
      </c>
      <c r="G17" s="55"/>
    </row>
    <row r="18" spans="1:7" s="61" customFormat="1" ht="27" customHeight="1">
      <c r="A18" s="19" t="s">
        <v>30</v>
      </c>
      <c r="B18" s="68"/>
      <c r="C18" s="53"/>
      <c r="D18" s="67"/>
      <c r="E18" s="54"/>
      <c r="F18" s="53"/>
      <c r="G18" s="55"/>
    </row>
    <row r="19" spans="1:7" s="61" customFormat="1" ht="27" customHeight="1">
      <c r="A19" s="52" t="s">
        <v>9</v>
      </c>
      <c r="B19" s="68"/>
      <c r="C19" s="53"/>
      <c r="D19" s="67"/>
      <c r="E19" s="54"/>
      <c r="F19" s="53"/>
      <c r="G19" s="55"/>
    </row>
    <row r="20" spans="1:7" ht="27" customHeight="1">
      <c r="A20" s="69"/>
      <c r="B20" s="70"/>
      <c r="C20" s="72"/>
      <c r="D20" s="26" t="s">
        <v>29</v>
      </c>
      <c r="F20" s="23">
        <v>4808063.22</v>
      </c>
      <c r="G20" s="24"/>
    </row>
    <row r="21" spans="1:9" ht="27" customHeight="1">
      <c r="A21" s="46" t="s">
        <v>35</v>
      </c>
      <c r="B21" s="47">
        <f>SUM(B17:B20)</f>
        <v>0</v>
      </c>
      <c r="C21" s="47">
        <f>SUM(C17:C20)</f>
        <v>0</v>
      </c>
      <c r="D21" s="47">
        <f>SUM(D17:D20)</f>
        <v>0</v>
      </c>
      <c r="E21" s="47">
        <f>SUM(E17:E20)</f>
        <v>6949604.81</v>
      </c>
      <c r="F21" s="47">
        <f>SUM(F17:F20)</f>
        <v>4822632.16</v>
      </c>
      <c r="G21" s="47">
        <f>C21-F21</f>
        <v>-4822632.16</v>
      </c>
      <c r="H21" s="29"/>
      <c r="I21" s="21"/>
    </row>
    <row r="22" spans="1:7" ht="27" customHeight="1">
      <c r="A22" s="19"/>
      <c r="B22" s="20"/>
      <c r="C22" s="42"/>
      <c r="F22" s="42"/>
      <c r="G22" s="24"/>
    </row>
    <row r="23" spans="1:7" s="74" customFormat="1" ht="27" customHeight="1">
      <c r="A23" s="19" t="s">
        <v>50</v>
      </c>
      <c r="B23" s="20"/>
      <c r="C23" s="42">
        <v>147087.03</v>
      </c>
      <c r="E23" s="20"/>
      <c r="F23" s="42">
        <v>147077.17</v>
      </c>
      <c r="G23" s="75">
        <f>C23-F23</f>
        <v>9.85999999998603</v>
      </c>
    </row>
    <row r="24" spans="1:7" s="74" customFormat="1" ht="27" customHeight="1">
      <c r="A24" s="19"/>
      <c r="B24" s="20"/>
      <c r="C24" s="42"/>
      <c r="E24" s="20"/>
      <c r="F24" s="42"/>
      <c r="G24" s="24"/>
    </row>
    <row r="25" spans="1:7" ht="31.5" customHeight="1">
      <c r="A25" s="51" t="s">
        <v>37</v>
      </c>
      <c r="B25" s="48">
        <f>B12+B21</f>
        <v>9662898.26</v>
      </c>
      <c r="C25" s="49">
        <f>C12+C21+C23</f>
        <v>9443116.239999998</v>
      </c>
      <c r="D25" s="50"/>
      <c r="E25" s="48">
        <f>E12+E21</f>
        <v>13762177.579999998</v>
      </c>
      <c r="F25" s="49">
        <f>F12+F21+F23</f>
        <v>8553901.94</v>
      </c>
      <c r="G25" s="49">
        <f>G12+G21+G23</f>
        <v>889214.2999999995</v>
      </c>
    </row>
    <row r="26" ht="27" customHeight="1">
      <c r="F26" s="30"/>
    </row>
    <row r="27" spans="3:7" ht="27" customHeight="1">
      <c r="C27" s="56"/>
      <c r="D27" s="56"/>
      <c r="E27" s="57"/>
      <c r="G27" s="21"/>
    </row>
    <row r="28" ht="27" customHeight="1">
      <c r="G28" s="21"/>
    </row>
  </sheetData>
  <sheetProtection/>
  <mergeCells count="7">
    <mergeCell ref="A5:B5"/>
    <mergeCell ref="D5:E5"/>
    <mergeCell ref="A1:G1"/>
    <mergeCell ref="A14:G14"/>
    <mergeCell ref="A16:B16"/>
    <mergeCell ref="D16:E16"/>
    <mergeCell ref="A3:G3"/>
  </mergeCells>
  <printOptions gridLines="1" horizontalCentered="1"/>
  <pageMargins left="0.7086614173228347" right="0.7086614173228347" top="0.96" bottom="0.7480314960629921" header="0.31496062992125984" footer="0.31496062992125984"/>
  <pageSetup fitToHeight="1" fitToWidth="1" orientation="landscape" paperSize="9" scale="74" r:id="rId1"/>
  <headerFooter>
    <oddHeader>&amp;L&amp;"-,Grassetto"&amp;14ERSU ENNA&amp;C
&amp;"-,Grassetto"&amp;14RISULTATO GESTIONE CORRENTE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Scaglione</dc:creator>
  <cp:keywords/>
  <dc:description/>
  <cp:lastModifiedBy>maurizio previti</cp:lastModifiedBy>
  <cp:lastPrinted>2018-09-23T10:39:26Z</cp:lastPrinted>
  <dcterms:created xsi:type="dcterms:W3CDTF">2017-02-25T09:51:27Z</dcterms:created>
  <dcterms:modified xsi:type="dcterms:W3CDTF">2018-09-28T10:33:41Z</dcterms:modified>
  <cp:category/>
  <cp:version/>
  <cp:contentType/>
  <cp:contentStatus/>
</cp:coreProperties>
</file>